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8415" windowHeight="7320" activeTab="0"/>
  </bookViews>
  <sheets>
    <sheet name="03'04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'03''04'!$A$1:$J$311</definedName>
  </definedNames>
  <calcPr fullCalcOnLoad="1"/>
</workbook>
</file>

<file path=xl/sharedStrings.xml><?xml version="1.0" encoding="utf-8"?>
<sst xmlns="http://schemas.openxmlformats.org/spreadsheetml/2006/main" count="256" uniqueCount="218">
  <si>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</si>
  <si>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</si>
  <si>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</si>
  <si>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</si>
  <si>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</si>
  <si>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</si>
  <si>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Todate</t>
  </si>
  <si>
    <t>RM'000</t>
  </si>
  <si>
    <t xml:space="preserve">   (b)</t>
  </si>
  <si>
    <t xml:space="preserve">   (c)</t>
  </si>
  <si>
    <t>2.(a)</t>
  </si>
  <si>
    <t xml:space="preserve">   (d)</t>
  </si>
  <si>
    <t xml:space="preserve">   (g)</t>
  </si>
  <si>
    <t>and extraordinary items</t>
  </si>
  <si>
    <t>Taxation</t>
  </si>
  <si>
    <t xml:space="preserve">    (i)</t>
  </si>
  <si>
    <t>(ii) Less minority interests</t>
  </si>
  <si>
    <t>(i) Extraordinary items</t>
  </si>
  <si>
    <t>PRECEDING</t>
  </si>
  <si>
    <t>CURRENT</t>
  </si>
  <si>
    <t>YEAR END</t>
  </si>
  <si>
    <t>Current Assets</t>
  </si>
  <si>
    <t>Current Liabilities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</si>
  <si>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</si>
  <si>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</si>
  <si>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</si>
  <si>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</si>
  <si>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</si>
  <si>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</si>
  <si>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Minority Interests</t>
  </si>
  <si>
    <t xml:space="preserve">The same accounting policies and methods of computation are followed in the quarterly financial </t>
  </si>
  <si>
    <t>(a)</t>
  </si>
  <si>
    <t>(b)</t>
  </si>
  <si>
    <t>(c)</t>
  </si>
  <si>
    <t>Particulars of purchase or disposal of quoted securities:-</t>
  </si>
  <si>
    <t>Group borrowings and debt securities as at end of the reporting period:-</t>
  </si>
  <si>
    <t>denomination of borrowings in foreign currency:- NIL</t>
  </si>
  <si>
    <t xml:space="preserve">Segment information by industry </t>
  </si>
  <si>
    <t>Total</t>
  </si>
  <si>
    <t>Before</t>
  </si>
  <si>
    <t>Assets</t>
  </si>
  <si>
    <t>Employed</t>
  </si>
  <si>
    <t>Construction</t>
  </si>
  <si>
    <t>Explanatory notes (only applicable to final quarter)</t>
  </si>
  <si>
    <t xml:space="preserve">Dividend:- </t>
  </si>
  <si>
    <t>Prospects:-</t>
  </si>
  <si>
    <t>shortfall in profit guarantee:- N/A</t>
  </si>
  <si>
    <t>Revenue</t>
  </si>
  <si>
    <t>Finance cost</t>
  </si>
  <si>
    <t>Share of profits/(losses) of associated companies</t>
  </si>
  <si>
    <t>Profit/(loss) before income tax, minority interests</t>
  </si>
  <si>
    <t>Income tax</t>
  </si>
  <si>
    <t xml:space="preserve">    minority interest</t>
  </si>
  <si>
    <t>(i) Profit/(loss) after income tax before deducting</t>
  </si>
  <si>
    <t>Pre-acquisition profit/(loss)</t>
  </si>
  <si>
    <t>Property, plant and equipment</t>
  </si>
  <si>
    <t>Investment property</t>
  </si>
  <si>
    <t>Inventories</t>
  </si>
  <si>
    <t>Trade receivables</t>
  </si>
  <si>
    <t>Other receivables</t>
  </si>
  <si>
    <t>Amount due from an associated company</t>
  </si>
  <si>
    <t>Cash and bank balances</t>
  </si>
  <si>
    <t>Trade payables</t>
  </si>
  <si>
    <t>Other payables</t>
  </si>
  <si>
    <t>Short term borrowings</t>
  </si>
  <si>
    <t>Long Term Liabilities</t>
  </si>
  <si>
    <t>Long term loan</t>
  </si>
  <si>
    <t>Deferred taxation</t>
  </si>
  <si>
    <t>statements as compared with the most recent annual audited accounts.</t>
  </si>
  <si>
    <t xml:space="preserve">(a) </t>
  </si>
  <si>
    <t xml:space="preserve">Corporate guarantees (unsecured) given to banks for credit facilities granted to subsidiary </t>
  </si>
  <si>
    <t>Details of seasonality or cyclicality of operations:- NIL.</t>
  </si>
  <si>
    <t>Details of financial instruments with off balance sheet risk:- NIL</t>
  </si>
  <si>
    <t>Bottling and distribution of mineral water</t>
  </si>
  <si>
    <t>The variance between the effective and statutory tax rate for the current quarter and financial year</t>
  </si>
  <si>
    <t>Net Tangible Assets per share (RM)</t>
  </si>
  <si>
    <t>Amount due from customers</t>
  </si>
  <si>
    <t>Fixed Deposits</t>
  </si>
  <si>
    <t>(I) at cost:- RM194,761</t>
  </si>
  <si>
    <t>(ii) at carrying value/book value:- RM116,636</t>
  </si>
  <si>
    <t>SELECTED EXPLANATORY NOTES</t>
  </si>
  <si>
    <t>CASH FLOWS FROM OPERATING ACTIVITIES</t>
  </si>
  <si>
    <t>Adjustments for:-</t>
  </si>
  <si>
    <t>Interest expense</t>
  </si>
  <si>
    <t>Share of loss in associated company</t>
  </si>
  <si>
    <t xml:space="preserve">Changes in working capital:- </t>
  </si>
  <si>
    <t>Receivables</t>
  </si>
  <si>
    <t>Payables</t>
  </si>
  <si>
    <t xml:space="preserve">Interest paid </t>
  </si>
  <si>
    <t>CASH FLOWS FROM INVESTING ACTIVITIES</t>
  </si>
  <si>
    <t>CASH FLOWS FROM FINANCING ACTIVITIES</t>
  </si>
  <si>
    <t>NET CHANGE IN CASH AND CASH EQUIVALENTS</t>
  </si>
  <si>
    <t>Share</t>
  </si>
  <si>
    <t>Capital</t>
  </si>
  <si>
    <t xml:space="preserve">Share </t>
  </si>
  <si>
    <t>Premium</t>
  </si>
  <si>
    <t xml:space="preserve">                                     </t>
  </si>
  <si>
    <t>In respect of earnings per share:-</t>
  </si>
  <si>
    <t xml:space="preserve">(b) </t>
  </si>
  <si>
    <t xml:space="preserve">the weighted average number of ordinary shares used as the denominator in calculating basic and </t>
  </si>
  <si>
    <t>Hire purchase creditors</t>
  </si>
  <si>
    <t>Retained Profit/(Loss)</t>
  </si>
  <si>
    <t>Payment of hire purchase creditors</t>
  </si>
  <si>
    <t>Net cash generated from investing activities</t>
  </si>
  <si>
    <t>Operating loss before working capital changes</t>
  </si>
  <si>
    <t>Loss before taxation</t>
  </si>
  <si>
    <t>Net cash used in operating activities</t>
  </si>
  <si>
    <t>Cash used in operations</t>
  </si>
  <si>
    <t>Net cash used in financing activities</t>
  </si>
  <si>
    <t>Cash and cash equivalents at end of period comprise of the following items:-</t>
  </si>
  <si>
    <t>TOTAL</t>
  </si>
  <si>
    <t>companies:- RM 21million.</t>
  </si>
  <si>
    <t xml:space="preserve">the amount used as the numerator in calculating basic and diluted earnings per share is the net  </t>
  </si>
  <si>
    <t>profit / (loss) from ordinary activities attributable to members of the company.</t>
  </si>
  <si>
    <t>diluted earnings per share is 119,997,000 ordinary shares.</t>
  </si>
  <si>
    <t>unusual because of their nature,size or incidence: NIL.</t>
  </si>
  <si>
    <t>The nature and amount of items affecting assets, liabilities, equity, net income or cash flows that are</t>
  </si>
  <si>
    <t>The nature and amount of changes in estimates of amounts reported in prior interim periods of the</t>
  </si>
  <si>
    <t xml:space="preserve">current financial year or changes in estimates of amounts reported in prior financial years, if those </t>
  </si>
  <si>
    <t>changes have a material effect in the current interim period:- NIL.</t>
  </si>
  <si>
    <t>previous annual financial statements.</t>
  </si>
  <si>
    <t xml:space="preserve">Details of material events subsequent to the end of the interim period  that have not been reflected in the </t>
  </si>
  <si>
    <t>financial statements for the interim period:- NIL.</t>
  </si>
  <si>
    <t xml:space="preserve">There is no material effect of changes in the composition of the company during the interim period, </t>
  </si>
  <si>
    <t xml:space="preserve">including business combinations, acquisition or disposal of subsidiaries and long term investments </t>
  </si>
  <si>
    <t>restructurings and discontinuing operations.</t>
  </si>
  <si>
    <t xml:space="preserve">Details of changes in contingent liabilities or assets since the last annual balance sheet date:- </t>
  </si>
  <si>
    <t>todate:- NIL.</t>
  </si>
  <si>
    <t xml:space="preserve">The amount of profits on sale of unquoted investments or properties for the current financial year </t>
  </si>
  <si>
    <t xml:space="preserve">total purchase consideration and sale proceeds of quoted securities for the current quarter </t>
  </si>
  <si>
    <t>and financial year todate and profit / loss arising therefrom:- NIL.</t>
  </si>
  <si>
    <t>investments in quoted securities as at end of the reporting period:-</t>
  </si>
  <si>
    <t xml:space="preserve">Status of corporate proposals announced but not completed:- NIL. </t>
  </si>
  <si>
    <t>Status of utilization of proceeds raised from the corporate proposals:- N/A</t>
  </si>
  <si>
    <t>Details of changes in pending material litigation since the last annual balance sheet date:- NIL</t>
  </si>
  <si>
    <t xml:space="preserve">Review of Group's performance, setting out the material factors affecting the earnings and/or </t>
  </si>
  <si>
    <t>interest:- N/A.</t>
  </si>
  <si>
    <t xml:space="preserve">shortfall of actual profit after tax and minority interest from forecast profit after tax and minority </t>
  </si>
  <si>
    <t xml:space="preserve">UNAUDITED QUARTERLY REPORT ISSUED IN COMPLIANCE WITH MASB 26 AND APPENDIX 9B </t>
  </si>
  <si>
    <t>CONDENSED CONSOLIDATED BALANCE SHEET</t>
  </si>
  <si>
    <t>CONDENSED CONSOLIDATED STATEMENT OF CHANGES IN EQUITY</t>
  </si>
  <si>
    <t xml:space="preserve">    (e)</t>
  </si>
  <si>
    <t xml:space="preserve">   (f)</t>
  </si>
  <si>
    <t xml:space="preserve">    (h)</t>
  </si>
  <si>
    <t xml:space="preserve">   (j)</t>
  </si>
  <si>
    <t xml:space="preserve">    (k)</t>
  </si>
  <si>
    <t xml:space="preserve">  (l)</t>
  </si>
  <si>
    <t xml:space="preserve">Depreciation </t>
  </si>
  <si>
    <t>income tax, minority interests and extraordinary</t>
  </si>
  <si>
    <t>items</t>
  </si>
  <si>
    <t xml:space="preserve">Profit/(loss) before finance cost, depreciation, </t>
  </si>
  <si>
    <t>Net profit/(loss) from ordinary activities attributable</t>
  </si>
  <si>
    <t>to shareholders of the company</t>
  </si>
  <si>
    <t xml:space="preserve">Net profit/(loss) attributable to shareholders of the </t>
  </si>
  <si>
    <t>company</t>
  </si>
  <si>
    <t>(iii) Extraordinary items attributable to shareholders</t>
  </si>
  <si>
    <t xml:space="preserve">     of the company</t>
  </si>
  <si>
    <t xml:space="preserve">(i) Basic (based on ordinary shares) (sen) </t>
  </si>
  <si>
    <t>(ii) Fully diluted ( based on ordinary shares) (sen)</t>
  </si>
  <si>
    <t>WITH THE MOST RECENT AUDITED ANNUAL FINANCIAL REPORT.</t>
  </si>
  <si>
    <t xml:space="preserve">MASB 26 STATES THAT THIS UNAUDITED QUARTERLY REPORT MUST BE READ IN CONJUNCTION </t>
  </si>
  <si>
    <t xml:space="preserve">OF THE KLSE LISTING REQUIREMENTS. </t>
  </si>
  <si>
    <t xml:space="preserve">deducting preference dividend, if any </t>
  </si>
  <si>
    <t xml:space="preserve">Earnings per share based on 2(l) above after </t>
  </si>
  <si>
    <t>Depreciation of fixed assets</t>
  </si>
  <si>
    <t>The auditors' report on the company's preceding annual financial statements was not qualified.</t>
  </si>
  <si>
    <t xml:space="preserve">The valuation of property, plant and equipment have been brought forward without amendment from the </t>
  </si>
  <si>
    <t>Investment in associated company</t>
  </si>
  <si>
    <t>Short term investments</t>
  </si>
  <si>
    <t>Drawdown of long term loan</t>
  </si>
  <si>
    <t>Accumulated</t>
  </si>
  <si>
    <t>Loss</t>
  </si>
  <si>
    <t>NIL</t>
  </si>
  <si>
    <t>Details of issuances, cancellations, repurchases, resale and repayments of debt and equity securities:-</t>
  </si>
  <si>
    <t>Oil palm plantation</t>
  </si>
  <si>
    <t>todate:- N/A</t>
  </si>
  <si>
    <t>(iii) at market value:- RM156,707</t>
  </si>
  <si>
    <t>unsecured borrowings:- NIL</t>
  </si>
  <si>
    <t>Profit/(Loss)</t>
  </si>
  <si>
    <t>Proceeds from disposal of fixed assets</t>
  </si>
  <si>
    <t>Gain on disposal of fixed assets</t>
  </si>
  <si>
    <t>31/12/2003</t>
  </si>
  <si>
    <t>the Board is actively looking into opportunities to increase our oil palm plantation acreage soon.</t>
  </si>
  <si>
    <t>31/03/2004</t>
  </si>
  <si>
    <t>31/03/2003</t>
  </si>
  <si>
    <t>31/3/2004</t>
  </si>
  <si>
    <t>CONDENSED CONSOLIDATED CASH FLOW STATEMENT FOR THE PERIOD ENDED 31ST MARCH 2004</t>
  </si>
  <si>
    <t>CASH AND CASH EQUIVALENTS AT 31ST MARCH 2004</t>
  </si>
  <si>
    <t>1st Quarter</t>
  </si>
  <si>
    <t>At 1st January 2004</t>
  </si>
  <si>
    <t>At 31st March 2004</t>
  </si>
  <si>
    <t>Interest income</t>
  </si>
  <si>
    <t>Tax paid</t>
  </si>
  <si>
    <t>CASH AND CASH EQUIVALENTS AT 1ST JANUARY 2004</t>
  </si>
  <si>
    <t>Interest received</t>
  </si>
  <si>
    <t>Repayment of term loan</t>
  </si>
  <si>
    <t>CONDENSED CONSOLIDATED INCOME STATEMENT FOR THE 1ST QUARTER ENDED 31ST MARCH 2004</t>
  </si>
  <si>
    <t xml:space="preserve">Review of any material change in the Group's loss before taxation for the 1st quarter as </t>
  </si>
  <si>
    <t>compared with the immediate preceding 4th quarter:-</t>
  </si>
  <si>
    <t xml:space="preserve">revenue for the current 1st quarter and financial year todate as compared with the </t>
  </si>
  <si>
    <t>corresponding previous year's 1st quarter:-</t>
  </si>
  <si>
    <t>total proposed gross dividend for the current financial year 2004:- NIL</t>
  </si>
  <si>
    <t xml:space="preserve">Profit for the period </t>
  </si>
  <si>
    <t>long term borrowings:- RM 1,800,000</t>
  </si>
  <si>
    <t>short term borrowings:- RM 1,938,000</t>
  </si>
  <si>
    <t>secured borrowings:- RM 3,738,000</t>
  </si>
  <si>
    <t xml:space="preserve">as compared with RM 18.1 million loss incurred in the immediate preceding 4th quarter due to the stable of oil </t>
  </si>
  <si>
    <t xml:space="preserve">as compared with the cumulative loss of RM 2.6 million incurred in the corresponding previous year's </t>
  </si>
  <si>
    <t>Bearing unforeseen circumstancs, the Board expects the profitability of our Group to be sustained.</t>
  </si>
  <si>
    <t>palm price enjoyed by our subsidiary. Further , on the construction sector,commencement of our project at</t>
  </si>
  <si>
    <t xml:space="preserve">The buoyant price of palm oil has contributed positively to our oil palm subsidiary. As a consequence, </t>
  </si>
  <si>
    <t xml:space="preserve">The Group recorded quarterly profit before taxation of RM 1.2 million for the current 1st quarter  </t>
  </si>
  <si>
    <t xml:space="preserve">The Group's has been able to record the profit before taxation of RM 1.2 million for the current 1st quarter </t>
  </si>
  <si>
    <t>cost overruns to be absorbed compared to the preceding 4th quarter.</t>
  </si>
  <si>
    <t>Proton City Development, Tanjung Malim,contributed positively to the bottom line. There were no substantial</t>
  </si>
  <si>
    <t>for Proton City Develoment, Tanjung Malim has progressed well and is contributing positively to this quarter.</t>
  </si>
  <si>
    <t>1st quarter due to the stable of oil palm price enjoyed by our oil palm plantations and has contributed</t>
  </si>
  <si>
    <t xml:space="preserve">positively to the bottom line. On the construction side, works on the landscaping and other related works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</si>
</sst>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3" fontId="0" fillId="0" borderId="1" xfId="0" applyNumberFormat="1" applyBorder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5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Border="1" applyAlignment="1">
      <alignment/>
    </xf>
    <xf numFmtId="173" fontId="0" fillId="0" borderId="6" xfId="15" applyNumberFormat="1" applyBorder="1" applyAlignment="1">
      <alignment/>
    </xf>
    <xf numFmtId="172" fontId="0" fillId="0" borderId="0" xfId="15" applyNumberFormat="1" applyAlignment="1">
      <alignment horizontal="center"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13" xfId="15" applyNumberFormat="1" applyBorder="1" applyAlignment="1">
      <alignment/>
    </xf>
    <xf numFmtId="173" fontId="0" fillId="0" borderId="14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4" xfId="15" applyNumberFormat="1" applyBorder="1" applyAlignment="1">
      <alignment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Border="1" applyAlignment="1">
      <alignment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73" fontId="0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workbookViewId="0" topLeftCell="D28">
      <selection activeCell="K40" sqref="K40"/>
    </sheetView>
  </sheetViews>
  <sheetFormatPr defaultColWidth="9.140625" defaultRowHeight="12.75"/>
  <cols>
    <col min="1" max="2" width="4.7109375" style="0" customWidth="1"/>
    <col min="5" max="5" width="10.57421875" style="0" bestFit="1" customWidth="1"/>
    <col min="6" max="6" width="10.140625" style="0" customWidth="1"/>
    <col min="7" max="8" width="10.7109375" style="0" customWidth="1"/>
    <col min="9" max="9" width="11.7109375" style="0" customWidth="1"/>
    <col min="10" max="10" width="10.7109375" style="0" customWidth="1"/>
  </cols>
  <sheetData>
    <row r="1" ht="12.75" customHeight="1">
      <c r="A1" s="5" t="s">
        <v>138</v>
      </c>
    </row>
    <row r="2" ht="12.75" customHeight="1">
      <c r="A2" s="5" t="s">
        <v>161</v>
      </c>
    </row>
    <row r="3" ht="12.75" customHeight="1">
      <c r="A3" s="5"/>
    </row>
    <row r="4" ht="12.75" customHeight="1">
      <c r="A4" s="5" t="s">
        <v>160</v>
      </c>
    </row>
    <row r="5" ht="12.75" customHeight="1">
      <c r="A5" s="5" t="s">
        <v>159</v>
      </c>
    </row>
    <row r="7" ht="12.75">
      <c r="A7" s="1" t="s">
        <v>196</v>
      </c>
    </row>
    <row r="10" spans="7:10" ht="12.75">
      <c r="G10" s="1" t="s">
        <v>0</v>
      </c>
      <c r="H10" s="1"/>
      <c r="I10" s="1" t="s">
        <v>1</v>
      </c>
      <c r="J10" s="1"/>
    </row>
    <row r="11" spans="7:10" ht="12.75">
      <c r="G11" s="2" t="s">
        <v>2</v>
      </c>
      <c r="H11" s="2" t="s">
        <v>3</v>
      </c>
      <c r="I11" s="2" t="s">
        <v>2</v>
      </c>
      <c r="J11" s="2" t="s">
        <v>4</v>
      </c>
    </row>
    <row r="12" spans="7:10" ht="12.75">
      <c r="G12" s="2" t="s">
        <v>5</v>
      </c>
      <c r="H12" s="2" t="s">
        <v>5</v>
      </c>
      <c r="I12" s="2" t="s">
        <v>5</v>
      </c>
      <c r="J12" s="2" t="s">
        <v>5</v>
      </c>
    </row>
    <row r="13" spans="7:10" ht="12.75">
      <c r="G13" s="2" t="s">
        <v>188</v>
      </c>
      <c r="H13" s="2"/>
      <c r="I13" s="2" t="s">
        <v>6</v>
      </c>
      <c r="J13" s="2"/>
    </row>
    <row r="14" spans="7:10" ht="12.75">
      <c r="G14" s="59" t="s">
        <v>183</v>
      </c>
      <c r="H14" s="59" t="s">
        <v>184</v>
      </c>
      <c r="I14" s="60" t="s">
        <v>185</v>
      </c>
      <c r="J14" s="60" t="s">
        <v>184</v>
      </c>
    </row>
    <row r="15" spans="7:10" ht="12.75">
      <c r="G15" s="2" t="s">
        <v>7</v>
      </c>
      <c r="H15" s="2" t="s">
        <v>7</v>
      </c>
      <c r="I15" s="2" t="s">
        <v>7</v>
      </c>
      <c r="J15" s="2" t="s">
        <v>7</v>
      </c>
    </row>
    <row r="17" spans="1:10" ht="12.75">
      <c r="A17" s="3">
        <v>1</v>
      </c>
      <c r="B17" t="s">
        <v>47</v>
      </c>
      <c r="G17" s="36">
        <v>13276</v>
      </c>
      <c r="H17" s="36">
        <v>11751</v>
      </c>
      <c r="I17" s="36">
        <f>G17</f>
        <v>13276</v>
      </c>
      <c r="J17" s="36">
        <v>11751</v>
      </c>
    </row>
    <row r="18" spans="7:10" ht="12.75">
      <c r="G18" s="36"/>
      <c r="H18" s="36"/>
      <c r="I18" s="36"/>
      <c r="J18" s="36"/>
    </row>
    <row r="19" spans="1:10" ht="12.75">
      <c r="A19" s="34" t="s">
        <v>10</v>
      </c>
      <c r="B19" t="s">
        <v>150</v>
      </c>
      <c r="G19" s="36">
        <v>2053</v>
      </c>
      <c r="H19" s="36">
        <v>-1499</v>
      </c>
      <c r="I19" s="39">
        <f>G19</f>
        <v>2053</v>
      </c>
      <c r="J19" s="36">
        <v>-1499</v>
      </c>
    </row>
    <row r="20" spans="1:10" ht="12.75">
      <c r="A20" s="34"/>
      <c r="B20" t="s">
        <v>148</v>
      </c>
      <c r="G20" s="36"/>
      <c r="H20" s="36"/>
      <c r="I20" s="36"/>
      <c r="J20" s="36"/>
    </row>
    <row r="21" spans="1:10" ht="12.75">
      <c r="A21" s="34"/>
      <c r="B21" t="s">
        <v>149</v>
      </c>
      <c r="G21" s="36"/>
      <c r="H21" s="36"/>
      <c r="I21" s="36"/>
      <c r="J21" s="36"/>
    </row>
    <row r="22" spans="1:10" ht="12.75">
      <c r="A22" s="34"/>
      <c r="G22" s="36"/>
      <c r="H22" s="36"/>
      <c r="I22" s="36"/>
      <c r="J22" s="36"/>
    </row>
    <row r="23" spans="1:10" ht="12.75">
      <c r="A23" s="34" t="s">
        <v>8</v>
      </c>
      <c r="B23" t="s">
        <v>48</v>
      </c>
      <c r="G23" s="36">
        <v>-25</v>
      </c>
      <c r="H23" s="36">
        <v>-99</v>
      </c>
      <c r="I23" s="36">
        <f>G23</f>
        <v>-25</v>
      </c>
      <c r="J23" s="36">
        <v>-99</v>
      </c>
    </row>
    <row r="24" spans="7:10" ht="12.75">
      <c r="G24" s="36"/>
      <c r="H24" s="36"/>
      <c r="I24" s="36"/>
      <c r="J24" s="36"/>
    </row>
    <row r="25" spans="1:10" ht="12.75">
      <c r="A25" s="34" t="s">
        <v>9</v>
      </c>
      <c r="B25" t="s">
        <v>147</v>
      </c>
      <c r="G25" s="36">
        <v>-836</v>
      </c>
      <c r="H25" s="36">
        <v>-1049</v>
      </c>
      <c r="I25" s="36">
        <f>G25</f>
        <v>-836</v>
      </c>
      <c r="J25" s="36">
        <v>-1049</v>
      </c>
    </row>
    <row r="26" spans="7:10" ht="12.75">
      <c r="G26" s="37"/>
      <c r="H26" s="37"/>
      <c r="I26" s="37"/>
      <c r="J26" s="37"/>
    </row>
    <row r="27" spans="1:10" ht="12.75">
      <c r="A27" s="34" t="s">
        <v>11</v>
      </c>
      <c r="B27" t="s">
        <v>50</v>
      </c>
      <c r="G27" s="36">
        <f>SUM(G19:G25)</f>
        <v>1192</v>
      </c>
      <c r="H27" s="36">
        <f>SUM(H19:H25)</f>
        <v>-2647</v>
      </c>
      <c r="I27" s="36">
        <f>SUM(I19:I25)</f>
        <v>1192</v>
      </c>
      <c r="J27" s="36">
        <f>SUM(J19:J25)</f>
        <v>-2647</v>
      </c>
    </row>
    <row r="28" spans="2:10" ht="12.75">
      <c r="B28" t="s">
        <v>13</v>
      </c>
      <c r="G28" s="36"/>
      <c r="H28" s="36"/>
      <c r="I28" s="36"/>
      <c r="J28" s="36"/>
    </row>
    <row r="29" spans="7:10" ht="12.75">
      <c r="G29" s="36"/>
      <c r="H29" s="36"/>
      <c r="I29" s="36"/>
      <c r="J29" s="36"/>
    </row>
    <row r="30" spans="1:10" ht="12.75">
      <c r="A30" s="34" t="s">
        <v>141</v>
      </c>
      <c r="B30" t="s">
        <v>49</v>
      </c>
      <c r="G30" s="36">
        <v>0</v>
      </c>
      <c r="H30" s="36">
        <v>-4</v>
      </c>
      <c r="I30" s="36">
        <f>G30</f>
        <v>0</v>
      </c>
      <c r="J30" s="36">
        <v>-4</v>
      </c>
    </row>
    <row r="31" spans="7:10" ht="12.75">
      <c r="G31" s="36"/>
      <c r="H31" s="36"/>
      <c r="I31" s="36"/>
      <c r="J31" s="36"/>
    </row>
    <row r="32" spans="1:10" ht="12.75">
      <c r="A32" s="34" t="s">
        <v>142</v>
      </c>
      <c r="B32" t="s">
        <v>50</v>
      </c>
      <c r="G32" s="38">
        <f>+G27+G30</f>
        <v>1192</v>
      </c>
      <c r="H32" s="38">
        <f>+H27+H30</f>
        <v>-2651</v>
      </c>
      <c r="I32" s="38">
        <f>SUM(I27:I30)</f>
        <v>1192</v>
      </c>
      <c r="J32" s="38">
        <f>+J27+J30</f>
        <v>-2651</v>
      </c>
    </row>
    <row r="33" spans="2:10" ht="12.75">
      <c r="B33" t="s">
        <v>13</v>
      </c>
      <c r="G33" s="36"/>
      <c r="H33" s="36"/>
      <c r="I33" s="36"/>
      <c r="J33" s="36"/>
    </row>
    <row r="34" spans="7:10" ht="12.75">
      <c r="G34" s="36"/>
      <c r="H34" s="36"/>
      <c r="I34" s="36"/>
      <c r="J34" s="36"/>
    </row>
    <row r="35" spans="1:10" ht="12.75">
      <c r="A35" s="34" t="s">
        <v>12</v>
      </c>
      <c r="B35" t="s">
        <v>51</v>
      </c>
      <c r="G35" s="39">
        <v>-37</v>
      </c>
      <c r="H35" s="36">
        <v>0</v>
      </c>
      <c r="I35" s="36">
        <f>G35</f>
        <v>-37</v>
      </c>
      <c r="J35" s="36">
        <v>0</v>
      </c>
    </row>
    <row r="36" spans="1:10" ht="12.75">
      <c r="A36" s="34"/>
      <c r="G36" s="37"/>
      <c r="H36" s="37"/>
      <c r="I36" s="37"/>
      <c r="J36" s="37"/>
    </row>
    <row r="37" spans="1:10" ht="12.75">
      <c r="A37" s="34" t="s">
        <v>143</v>
      </c>
      <c r="B37" t="s">
        <v>53</v>
      </c>
      <c r="G37" s="36">
        <f>+G32+G35</f>
        <v>1155</v>
      </c>
      <c r="H37" s="36">
        <f>+H32+H35</f>
        <v>-2651</v>
      </c>
      <c r="I37" s="36">
        <f>+I32+I35</f>
        <v>1155</v>
      </c>
      <c r="J37" s="36">
        <f>+J32+J35</f>
        <v>-2651</v>
      </c>
    </row>
    <row r="38" spans="1:10" ht="12.75">
      <c r="A38" s="34"/>
      <c r="B38" t="s">
        <v>52</v>
      </c>
      <c r="G38" s="36"/>
      <c r="H38" s="36"/>
      <c r="I38" s="36"/>
      <c r="J38" s="36"/>
    </row>
    <row r="39" spans="1:10" ht="12.75">
      <c r="A39" s="34"/>
      <c r="G39" s="36"/>
      <c r="H39" s="36"/>
      <c r="I39" s="36"/>
      <c r="J39" s="36"/>
    </row>
    <row r="40" spans="1:10" ht="12.75">
      <c r="A40" s="34"/>
      <c r="B40" t="s">
        <v>16</v>
      </c>
      <c r="G40" s="36">
        <v>-135</v>
      </c>
      <c r="H40" s="36">
        <v>-148</v>
      </c>
      <c r="I40" s="36">
        <f>G40</f>
        <v>-135</v>
      </c>
      <c r="J40" s="36">
        <v>-148</v>
      </c>
    </row>
    <row r="41" spans="1:10" ht="12.75">
      <c r="A41" s="34"/>
      <c r="G41" s="36"/>
      <c r="H41" s="36"/>
      <c r="I41" s="36"/>
      <c r="J41" s="36"/>
    </row>
    <row r="42" spans="1:10" ht="12.75">
      <c r="A42" s="34" t="s">
        <v>15</v>
      </c>
      <c r="B42" t="s">
        <v>54</v>
      </c>
      <c r="G42" s="36">
        <v>0</v>
      </c>
      <c r="H42" s="36">
        <v>0</v>
      </c>
      <c r="I42" s="36">
        <f>G42</f>
        <v>0</v>
      </c>
      <c r="J42" s="36">
        <v>0</v>
      </c>
    </row>
    <row r="43" spans="1:10" ht="12.75">
      <c r="A43" s="34"/>
      <c r="G43" s="37"/>
      <c r="H43" s="37"/>
      <c r="I43" s="37"/>
      <c r="J43" s="37"/>
    </row>
    <row r="44" spans="1:10" ht="12.75">
      <c r="A44" s="34" t="s">
        <v>144</v>
      </c>
      <c r="B44" t="s">
        <v>151</v>
      </c>
      <c r="G44" s="36">
        <f>+G37+G40</f>
        <v>1020</v>
      </c>
      <c r="H44" s="36">
        <f>+H37+H40</f>
        <v>-2799</v>
      </c>
      <c r="I44" s="36">
        <f>SUM(I37:I40)</f>
        <v>1020</v>
      </c>
      <c r="J44" s="36">
        <f>+J37+J40</f>
        <v>-2799</v>
      </c>
    </row>
    <row r="45" spans="1:10" ht="12.75">
      <c r="A45" s="34"/>
      <c r="B45" t="s">
        <v>152</v>
      </c>
      <c r="G45" s="40"/>
      <c r="H45" s="40"/>
      <c r="I45" s="40"/>
      <c r="J45" s="40"/>
    </row>
    <row r="46" ht="12.75">
      <c r="A46" s="34"/>
    </row>
    <row r="47" spans="1:10" ht="12.75">
      <c r="A47" s="34" t="s">
        <v>145</v>
      </c>
      <c r="B47" t="s">
        <v>17</v>
      </c>
      <c r="G47" s="36">
        <v>0</v>
      </c>
      <c r="H47" s="36">
        <v>0</v>
      </c>
      <c r="I47" s="36">
        <v>0</v>
      </c>
      <c r="J47" s="36">
        <v>0</v>
      </c>
    </row>
    <row r="48" spans="1:10" ht="12.75">
      <c r="A48" s="34"/>
      <c r="B48" t="s">
        <v>16</v>
      </c>
      <c r="G48" s="36">
        <v>0</v>
      </c>
      <c r="H48" s="36">
        <v>0</v>
      </c>
      <c r="I48" s="36">
        <v>0</v>
      </c>
      <c r="J48" s="36">
        <v>0</v>
      </c>
    </row>
    <row r="49" spans="1:10" ht="12.75">
      <c r="A49" s="34"/>
      <c r="B49" t="s">
        <v>155</v>
      </c>
      <c r="G49" s="36">
        <v>0</v>
      </c>
      <c r="H49" s="36">
        <v>0</v>
      </c>
      <c r="I49" s="36">
        <v>0</v>
      </c>
      <c r="J49" s="36">
        <v>0</v>
      </c>
    </row>
    <row r="50" spans="1:10" ht="12.75">
      <c r="A50" s="34"/>
      <c r="B50" t="s">
        <v>156</v>
      </c>
      <c r="G50" s="36"/>
      <c r="H50" s="36"/>
      <c r="I50" s="36"/>
      <c r="J50" s="36"/>
    </row>
    <row r="51" spans="1:10" ht="12.75">
      <c r="A51" s="34"/>
      <c r="G51" s="36"/>
      <c r="H51" s="36"/>
      <c r="I51" s="36"/>
      <c r="J51" s="36"/>
    </row>
    <row r="52" spans="1:10" ht="12.75">
      <c r="A52" s="34" t="s">
        <v>146</v>
      </c>
      <c r="B52" t="s">
        <v>153</v>
      </c>
      <c r="G52" s="38"/>
      <c r="H52" s="38"/>
      <c r="I52" s="38"/>
      <c r="J52" s="38"/>
    </row>
    <row r="53" spans="1:10" ht="13.5" thickBot="1">
      <c r="A53" s="34"/>
      <c r="B53" t="s">
        <v>154</v>
      </c>
      <c r="G53" s="41">
        <f>+G44</f>
        <v>1020</v>
      </c>
      <c r="H53" s="41">
        <f>+H44</f>
        <v>-2799</v>
      </c>
      <c r="I53" s="41">
        <f>+I44</f>
        <v>1020</v>
      </c>
      <c r="J53" s="41">
        <f>+J44</f>
        <v>-2799</v>
      </c>
    </row>
    <row r="54" ht="12.75">
      <c r="A54" s="34"/>
    </row>
    <row r="55" spans="1:2" ht="12.75">
      <c r="A55" s="3">
        <v>3</v>
      </c>
      <c r="B55" t="s">
        <v>163</v>
      </c>
    </row>
    <row r="56" spans="1:2" ht="12.75">
      <c r="A56" s="34"/>
      <c r="B56" t="s">
        <v>162</v>
      </c>
    </row>
    <row r="57" ht="12.75">
      <c r="A57" s="34"/>
    </row>
    <row r="58" spans="1:10" ht="12.75">
      <c r="A58" s="34"/>
      <c r="B58" t="s">
        <v>157</v>
      </c>
      <c r="G58" s="42">
        <f>+G44/120000*100</f>
        <v>0.8500000000000001</v>
      </c>
      <c r="H58" s="42">
        <f>+H44/120000*100</f>
        <v>-2.3325</v>
      </c>
      <c r="I58" s="42">
        <f>+I44/120000*100</f>
        <v>0.8500000000000001</v>
      </c>
      <c r="J58" s="42">
        <f>+J44/120000*100</f>
        <v>-2.3325</v>
      </c>
    </row>
    <row r="59" ht="12.75">
      <c r="A59" s="34"/>
    </row>
    <row r="60" spans="1:10" ht="12.75">
      <c r="A60" s="34"/>
      <c r="B60" t="s">
        <v>158</v>
      </c>
      <c r="G60" s="42">
        <f>+G44/120000*100</f>
        <v>0.8500000000000001</v>
      </c>
      <c r="H60" s="42">
        <f>+H44/120000*100</f>
        <v>-2.3325</v>
      </c>
      <c r="I60" s="42">
        <f>+I44/120000*100</f>
        <v>0.8500000000000001</v>
      </c>
      <c r="J60" s="42">
        <f>+J44/120000*100</f>
        <v>-2.3325</v>
      </c>
    </row>
    <row r="63" ht="12.75">
      <c r="A63" s="1" t="s">
        <v>139</v>
      </c>
    </row>
    <row r="65" spans="9:10" ht="12.75">
      <c r="I65" s="2" t="s">
        <v>19</v>
      </c>
      <c r="J65" s="2" t="s">
        <v>18</v>
      </c>
    </row>
    <row r="66" spans="9:10" ht="12.75">
      <c r="I66" s="2" t="s">
        <v>20</v>
      </c>
      <c r="J66" s="2" t="s">
        <v>20</v>
      </c>
    </row>
    <row r="67" spans="9:10" ht="12.75">
      <c r="I67" s="59" t="s">
        <v>183</v>
      </c>
      <c r="J67" s="2" t="s">
        <v>181</v>
      </c>
    </row>
    <row r="68" spans="9:10" ht="12.75">
      <c r="I68" s="2" t="s">
        <v>7</v>
      </c>
      <c r="J68" s="2" t="s">
        <v>7</v>
      </c>
    </row>
    <row r="69" ht="12.75">
      <c r="A69" s="3"/>
    </row>
    <row r="70" spans="1:10" ht="12.75">
      <c r="A70" s="3"/>
      <c r="B70" t="s">
        <v>55</v>
      </c>
      <c r="I70" s="36">
        <v>69497</v>
      </c>
      <c r="J70" s="36">
        <v>72063</v>
      </c>
    </row>
    <row r="71" spans="9:10" ht="12.75">
      <c r="I71" s="36"/>
      <c r="J71" s="36"/>
    </row>
    <row r="72" spans="1:10" ht="12.75">
      <c r="A72" s="3"/>
      <c r="B72" t="s">
        <v>56</v>
      </c>
      <c r="I72" s="36">
        <v>0</v>
      </c>
      <c r="J72" s="36"/>
    </row>
    <row r="73" spans="9:10" ht="12.75">
      <c r="I73" s="36"/>
      <c r="J73" s="36"/>
    </row>
    <row r="74" spans="1:10" ht="12.75">
      <c r="A74" s="3"/>
      <c r="B74" t="s">
        <v>167</v>
      </c>
      <c r="I74" s="36">
        <v>1251</v>
      </c>
      <c r="J74" s="36">
        <v>1251</v>
      </c>
    </row>
    <row r="75" spans="9:10" ht="12.75">
      <c r="I75" s="36"/>
      <c r="J75" s="36"/>
    </row>
    <row r="76" spans="1:10" ht="12.75">
      <c r="A76" s="3"/>
      <c r="B76" t="s">
        <v>21</v>
      </c>
      <c r="I76" s="36"/>
      <c r="J76" s="36"/>
    </row>
    <row r="77" spans="1:10" ht="12.75">
      <c r="A77" s="3"/>
      <c r="C77" t="s">
        <v>57</v>
      </c>
      <c r="I77" s="43">
        <v>664</v>
      </c>
      <c r="J77" s="43">
        <v>1310</v>
      </c>
    </row>
    <row r="78" spans="3:10" ht="12.75">
      <c r="C78" t="s">
        <v>76</v>
      </c>
      <c r="I78" s="44">
        <v>17400</v>
      </c>
      <c r="J78" s="45">
        <v>14146</v>
      </c>
    </row>
    <row r="79" spans="3:10" ht="12.75">
      <c r="C79" t="s">
        <v>58</v>
      </c>
      <c r="I79" s="44">
        <v>16708</v>
      </c>
      <c r="J79" s="45">
        <v>20177</v>
      </c>
    </row>
    <row r="80" spans="3:10" ht="12.75">
      <c r="C80" t="s">
        <v>59</v>
      </c>
      <c r="I80" s="44">
        <v>2361</v>
      </c>
      <c r="J80" s="45">
        <v>7221</v>
      </c>
    </row>
    <row r="81" spans="3:10" ht="12.75">
      <c r="C81" t="s">
        <v>60</v>
      </c>
      <c r="I81" s="44">
        <v>1</v>
      </c>
      <c r="J81" s="45">
        <v>1</v>
      </c>
    </row>
    <row r="82" spans="3:10" ht="12.75">
      <c r="C82" t="s">
        <v>168</v>
      </c>
      <c r="I82" s="44">
        <v>117</v>
      </c>
      <c r="J82" s="45">
        <v>117</v>
      </c>
    </row>
    <row r="83" spans="3:10" ht="12.75">
      <c r="C83" t="s">
        <v>77</v>
      </c>
      <c r="I83" s="44">
        <v>738</v>
      </c>
      <c r="J83" s="45">
        <v>1138</v>
      </c>
    </row>
    <row r="84" spans="3:10" ht="12.75">
      <c r="C84" t="s">
        <v>61</v>
      </c>
      <c r="I84" s="44">
        <v>1329</v>
      </c>
      <c r="J84" s="45">
        <v>6114</v>
      </c>
    </row>
    <row r="85" spans="7:10" ht="12.75">
      <c r="G85" s="61"/>
      <c r="I85" s="46">
        <f>+SUM(I77:I84)</f>
        <v>39318</v>
      </c>
      <c r="J85" s="47">
        <f>+SUM(J77:J84)</f>
        <v>50224</v>
      </c>
    </row>
    <row r="86" spans="1:10" ht="12.75">
      <c r="A86" s="3"/>
      <c r="B86" t="s">
        <v>22</v>
      </c>
      <c r="I86" s="44"/>
      <c r="J86" s="45"/>
    </row>
    <row r="87" spans="3:10" ht="12.75">
      <c r="C87" t="s">
        <v>62</v>
      </c>
      <c r="I87" s="65">
        <v>17357</v>
      </c>
      <c r="J87" s="45">
        <v>30733</v>
      </c>
    </row>
    <row r="88" spans="3:10" ht="12.75">
      <c r="C88" t="s">
        <v>63</v>
      </c>
      <c r="I88" s="44">
        <v>3309</v>
      </c>
      <c r="J88" s="45">
        <v>3191</v>
      </c>
    </row>
    <row r="89" spans="3:10" ht="12.75">
      <c r="C89" t="s">
        <v>100</v>
      </c>
      <c r="I89" s="44">
        <v>307</v>
      </c>
      <c r="J89" s="45">
        <v>495</v>
      </c>
    </row>
    <row r="90" spans="3:10" ht="12.75">
      <c r="C90" t="s">
        <v>64</v>
      </c>
      <c r="I90" s="44">
        <v>1938</v>
      </c>
      <c r="J90" s="45">
        <v>2470</v>
      </c>
    </row>
    <row r="91" spans="3:10" ht="12.75">
      <c r="C91" t="s">
        <v>23</v>
      </c>
      <c r="I91" s="44">
        <v>287</v>
      </c>
      <c r="J91" s="45">
        <v>1351</v>
      </c>
    </row>
    <row r="92" spans="9:10" ht="12.75">
      <c r="I92" s="46">
        <f>+SUM(I87:I91)</f>
        <v>23198</v>
      </c>
      <c r="J92" s="47">
        <f>+SUM(J87:J91)</f>
        <v>38240</v>
      </c>
    </row>
    <row r="93" spans="9:10" ht="12.75">
      <c r="I93" s="36"/>
      <c r="J93" s="36"/>
    </row>
    <row r="94" spans="1:10" ht="12.75">
      <c r="A94" s="3"/>
      <c r="B94" t="s">
        <v>24</v>
      </c>
      <c r="I94" s="36">
        <f>+I85-I92</f>
        <v>16120</v>
      </c>
      <c r="J94" s="36">
        <f>+J85-J92</f>
        <v>11984</v>
      </c>
    </row>
    <row r="95" spans="9:10" ht="12.75">
      <c r="I95" s="36"/>
      <c r="J95" s="36"/>
    </row>
    <row r="96" spans="9:10" ht="13.5" thickBot="1">
      <c r="I96" s="48">
        <f>+I70+I74+I94+I72</f>
        <v>86868</v>
      </c>
      <c r="J96" s="48">
        <f>+J70+J74+J94+J72</f>
        <v>85298</v>
      </c>
    </row>
    <row r="97" spans="1:10" ht="13.5" thickTop="1">
      <c r="A97" s="3"/>
      <c r="B97" t="s">
        <v>25</v>
      </c>
      <c r="I97" s="36"/>
      <c r="J97" s="36"/>
    </row>
    <row r="98" spans="1:10" ht="12.75">
      <c r="A98" s="3"/>
      <c r="H98" s="61"/>
      <c r="I98" s="36"/>
      <c r="J98" s="36"/>
    </row>
    <row r="99" spans="2:10" ht="12.75">
      <c r="B99" t="s">
        <v>26</v>
      </c>
      <c r="I99" s="36">
        <v>119997</v>
      </c>
      <c r="J99" s="36">
        <v>119997</v>
      </c>
    </row>
    <row r="100" spans="9:10" ht="12.75">
      <c r="I100" s="36"/>
      <c r="J100" s="36"/>
    </row>
    <row r="101" spans="2:10" ht="12.75">
      <c r="B101" t="s">
        <v>27</v>
      </c>
      <c r="I101" s="36"/>
      <c r="J101" s="36"/>
    </row>
    <row r="102" spans="3:10" ht="12.75">
      <c r="C102" t="s">
        <v>28</v>
      </c>
      <c r="I102" s="43">
        <v>1333</v>
      </c>
      <c r="J102" s="49">
        <v>1333</v>
      </c>
    </row>
    <row r="103" spans="3:10" ht="12.75">
      <c r="C103" t="s">
        <v>101</v>
      </c>
      <c r="I103" s="50">
        <f>G184</f>
        <v>-57300</v>
      </c>
      <c r="J103" s="51">
        <v>-58320</v>
      </c>
    </row>
    <row r="104" spans="9:10" ht="12.75">
      <c r="I104" s="36">
        <f>+SUM(I102:I103)</f>
        <v>-55967</v>
      </c>
      <c r="J104" s="36">
        <f>+SUM(J102:J103)</f>
        <v>-56987</v>
      </c>
    </row>
    <row r="105" spans="9:10" ht="12.75">
      <c r="I105" s="36"/>
      <c r="J105" s="36"/>
    </row>
    <row r="106" spans="9:10" ht="12.75">
      <c r="I106" s="38">
        <f>I99+I104</f>
        <v>64030</v>
      </c>
      <c r="J106" s="38">
        <f>+J99+J104</f>
        <v>63010</v>
      </c>
    </row>
    <row r="107" spans="9:10" ht="12.75">
      <c r="I107" s="36"/>
      <c r="J107" s="36"/>
    </row>
    <row r="108" spans="1:10" ht="12.75">
      <c r="A108" s="3"/>
      <c r="B108" t="s">
        <v>29</v>
      </c>
      <c r="I108" s="36">
        <v>19955</v>
      </c>
      <c r="J108" s="36">
        <v>19820</v>
      </c>
    </row>
    <row r="109" spans="1:10" ht="12.75">
      <c r="A109" s="3"/>
      <c r="I109" s="36"/>
      <c r="J109" s="36"/>
    </row>
    <row r="110" spans="1:10" ht="12.75">
      <c r="A110" s="3"/>
      <c r="B110" t="s">
        <v>65</v>
      </c>
      <c r="I110" s="36"/>
      <c r="J110" s="36"/>
    </row>
    <row r="111" spans="3:10" ht="12.75">
      <c r="C111" t="s">
        <v>100</v>
      </c>
      <c r="F111" s="61"/>
      <c r="I111" s="36">
        <v>506</v>
      </c>
      <c r="J111" s="36">
        <v>506</v>
      </c>
    </row>
    <row r="112" spans="1:10" ht="12.75">
      <c r="A112" s="3"/>
      <c r="C112" t="s">
        <v>66</v>
      </c>
      <c r="I112" s="36">
        <v>1800</v>
      </c>
      <c r="J112" s="36">
        <v>1385</v>
      </c>
    </row>
    <row r="113" spans="3:10" ht="12.75">
      <c r="C113" t="s">
        <v>67</v>
      </c>
      <c r="I113" s="36">
        <v>577</v>
      </c>
      <c r="J113" s="52">
        <v>577</v>
      </c>
    </row>
    <row r="115" spans="9:10" ht="13.5" thickBot="1">
      <c r="I115" s="8">
        <f>+SUM(I106:I113)</f>
        <v>86868</v>
      </c>
      <c r="J115" s="8">
        <f>+SUM(J106:J113)</f>
        <v>85298</v>
      </c>
    </row>
    <row r="116" spans="9:10" ht="13.5" thickTop="1">
      <c r="I116" s="6"/>
      <c r="J116" s="6"/>
    </row>
    <row r="117" spans="1:10" ht="12.75">
      <c r="A117" s="3"/>
      <c r="B117" t="s">
        <v>75</v>
      </c>
      <c r="I117" s="9">
        <f>+I106/+I99</f>
        <v>0.5335966732501646</v>
      </c>
      <c r="J117" s="9">
        <f>+J106/+J99</f>
        <v>0.525096460744852</v>
      </c>
    </row>
    <row r="118" spans="1:10" ht="12.75">
      <c r="A118" s="3"/>
      <c r="I118" s="9"/>
      <c r="J118" s="9"/>
    </row>
    <row r="119" spans="1:10" ht="12.75">
      <c r="A119" s="3"/>
      <c r="I119" s="9"/>
      <c r="J119" s="9"/>
    </row>
    <row r="120" spans="1:10" ht="12.75">
      <c r="A120" s="62" t="s">
        <v>186</v>
      </c>
      <c r="I120" s="9"/>
      <c r="J120" s="9"/>
    </row>
    <row r="121" spans="1:10" ht="12.75">
      <c r="A121" s="10"/>
      <c r="I121" s="9"/>
      <c r="J121" s="9"/>
    </row>
    <row r="122" spans="1:10" ht="15.75" customHeight="1">
      <c r="A122" s="20" t="s">
        <v>81</v>
      </c>
      <c r="I122" s="2" t="s">
        <v>7</v>
      </c>
      <c r="J122" s="9"/>
    </row>
    <row r="123" spans="1:10" ht="12.75">
      <c r="A123" s="10"/>
      <c r="J123" s="9"/>
    </row>
    <row r="124" spans="1:10" ht="12.75">
      <c r="A124" s="11" t="s">
        <v>105</v>
      </c>
      <c r="H124" s="36"/>
      <c r="I124" s="36">
        <f>I32</f>
        <v>1192</v>
      </c>
      <c r="J124" s="9"/>
    </row>
    <row r="125" spans="1:10" ht="12.75">
      <c r="A125" s="10"/>
      <c r="H125" s="36"/>
      <c r="I125" s="36"/>
      <c r="J125" s="9"/>
    </row>
    <row r="126" spans="1:10" ht="12.75">
      <c r="A126" s="15" t="s">
        <v>82</v>
      </c>
      <c r="H126" s="36"/>
      <c r="I126" s="36"/>
      <c r="J126" s="9"/>
    </row>
    <row r="127" spans="1:10" ht="12.75">
      <c r="A127" s="11" t="s">
        <v>164</v>
      </c>
      <c r="H127" s="36"/>
      <c r="I127" s="36">
        <f>-I25</f>
        <v>836</v>
      </c>
      <c r="J127" s="9"/>
    </row>
    <row r="128" spans="1:10" ht="12.75">
      <c r="A128" s="11" t="s">
        <v>180</v>
      </c>
      <c r="H128" s="36"/>
      <c r="I128" s="36">
        <f>-2268</f>
        <v>-2268</v>
      </c>
      <c r="J128" s="9"/>
    </row>
    <row r="129" spans="1:10" ht="12.75">
      <c r="A129" s="11" t="s">
        <v>83</v>
      </c>
      <c r="H129" s="36"/>
      <c r="I129" s="36">
        <f>-I23</f>
        <v>25</v>
      </c>
      <c r="J129" s="9"/>
    </row>
    <row r="130" spans="1:10" ht="12.75">
      <c r="A130" s="11" t="s">
        <v>191</v>
      </c>
      <c r="H130" s="36"/>
      <c r="I130" s="36">
        <v>-10</v>
      </c>
      <c r="J130" s="9"/>
    </row>
    <row r="131" spans="1:10" ht="12.75">
      <c r="A131" s="11" t="s">
        <v>84</v>
      </c>
      <c r="H131" s="36"/>
      <c r="I131" s="36">
        <f>-I30</f>
        <v>0</v>
      </c>
      <c r="J131" s="9"/>
    </row>
    <row r="132" spans="8:10" ht="12.75">
      <c r="H132" s="37"/>
      <c r="I132" s="37"/>
      <c r="J132" s="12"/>
    </row>
    <row r="133" spans="1:10" ht="12.75">
      <c r="A133" s="16" t="s">
        <v>104</v>
      </c>
      <c r="B133" s="17"/>
      <c r="C133" s="17"/>
      <c r="D133" s="17"/>
      <c r="E133" s="17"/>
      <c r="F133" s="17"/>
      <c r="G133" s="17"/>
      <c r="H133" s="40"/>
      <c r="I133" s="40">
        <f>SUM(I124:I131)</f>
        <v>-225</v>
      </c>
      <c r="J133" s="12"/>
    </row>
    <row r="134" spans="1:10" ht="12.75">
      <c r="A134" s="11"/>
      <c r="G134" s="4"/>
      <c r="H134" s="36"/>
      <c r="I134" s="36"/>
      <c r="J134" s="12"/>
    </row>
    <row r="135" spans="1:10" ht="12.75">
      <c r="A135" s="15" t="s">
        <v>85</v>
      </c>
      <c r="G135" s="4"/>
      <c r="H135" s="36"/>
      <c r="I135" s="36"/>
      <c r="J135" s="12"/>
    </row>
    <row r="136" spans="1:10" ht="12.75">
      <c r="A136" s="11" t="s">
        <v>57</v>
      </c>
      <c r="G136" s="4"/>
      <c r="H136" s="36"/>
      <c r="I136" s="36">
        <v>646</v>
      </c>
      <c r="J136" s="12"/>
    </row>
    <row r="137" spans="1:10" ht="12.75">
      <c r="A137" s="11" t="s">
        <v>76</v>
      </c>
      <c r="G137" s="4"/>
      <c r="H137" s="36"/>
      <c r="I137" s="36">
        <v>-3254</v>
      </c>
      <c r="J137" s="12"/>
    </row>
    <row r="138" spans="1:10" ht="12.75">
      <c r="A138" s="11" t="s">
        <v>86</v>
      </c>
      <c r="G138" s="4"/>
      <c r="H138" s="36"/>
      <c r="I138" s="36">
        <v>8329</v>
      </c>
      <c r="J138" s="12"/>
    </row>
    <row r="139" spans="1:10" ht="12.75">
      <c r="A139" s="11" t="s">
        <v>87</v>
      </c>
      <c r="G139" s="4"/>
      <c r="H139" s="36"/>
      <c r="I139" s="36">
        <v>-13258</v>
      </c>
      <c r="J139" s="12"/>
    </row>
    <row r="140" spans="1:10" ht="12.75">
      <c r="A140" s="11"/>
      <c r="G140" s="4"/>
      <c r="H140" s="37"/>
      <c r="I140" s="37"/>
      <c r="J140" s="12"/>
    </row>
    <row r="141" spans="1:10" ht="12.75">
      <c r="A141" s="16" t="s">
        <v>107</v>
      </c>
      <c r="B141" s="17"/>
      <c r="C141" s="17"/>
      <c r="D141" s="17"/>
      <c r="E141" s="17"/>
      <c r="F141" s="17"/>
      <c r="G141" s="17"/>
      <c r="H141" s="40"/>
      <c r="I141" s="40">
        <f>SUM(I133:I140)</f>
        <v>-7762</v>
      </c>
      <c r="J141" s="12"/>
    </row>
    <row r="142" spans="1:10" ht="12.75">
      <c r="A142" s="11"/>
      <c r="G142" s="4"/>
      <c r="H142" s="36"/>
      <c r="I142" s="36"/>
      <c r="J142" s="12"/>
    </row>
    <row r="143" spans="1:10" ht="12.75">
      <c r="A143" s="11" t="s">
        <v>88</v>
      </c>
      <c r="G143" s="4"/>
      <c r="H143" s="36"/>
      <c r="I143" s="36">
        <f>-I129</f>
        <v>-25</v>
      </c>
      <c r="J143" s="12"/>
    </row>
    <row r="144" spans="1:10" ht="12.75">
      <c r="A144" s="11" t="s">
        <v>192</v>
      </c>
      <c r="G144" s="4"/>
      <c r="H144" s="36"/>
      <c r="I144" s="36">
        <v>-37</v>
      </c>
      <c r="J144" s="12"/>
    </row>
    <row r="145" spans="1:10" ht="12.75">
      <c r="A145" s="11"/>
      <c r="G145" s="4"/>
      <c r="H145" s="36"/>
      <c r="I145" s="36"/>
      <c r="J145" s="12"/>
    </row>
    <row r="146" spans="1:10" ht="15.75" customHeight="1">
      <c r="A146" s="18" t="s">
        <v>106</v>
      </c>
      <c r="B146" s="19"/>
      <c r="C146" s="19"/>
      <c r="D146" s="19"/>
      <c r="E146" s="19"/>
      <c r="F146" s="19"/>
      <c r="G146" s="19"/>
      <c r="H146" s="53"/>
      <c r="I146" s="53">
        <f>SUM(I141:I144)</f>
        <v>-7824</v>
      </c>
      <c r="J146" s="12"/>
    </row>
    <row r="147" spans="1:10" ht="15.75" customHeight="1">
      <c r="A147" s="21"/>
      <c r="B147" s="4"/>
      <c r="C147" s="4"/>
      <c r="D147" s="4"/>
      <c r="E147" s="4"/>
      <c r="F147" s="4"/>
      <c r="G147" s="4"/>
      <c r="H147" s="40"/>
      <c r="I147" s="40"/>
      <c r="J147" s="12"/>
    </row>
    <row r="148" spans="1:10" ht="15.75" customHeight="1">
      <c r="A148" s="20" t="s">
        <v>89</v>
      </c>
      <c r="G148" s="4"/>
      <c r="H148" s="36"/>
      <c r="I148" s="36"/>
      <c r="J148" s="12"/>
    </row>
    <row r="149" spans="1:10" ht="12.75">
      <c r="A149" s="11" t="s">
        <v>179</v>
      </c>
      <c r="G149" s="4"/>
      <c r="H149" s="36"/>
      <c r="I149" s="36">
        <v>3547</v>
      </c>
      <c r="J149" s="12"/>
    </row>
    <row r="150" spans="1:10" ht="12.75">
      <c r="A150" s="11" t="s">
        <v>194</v>
      </c>
      <c r="G150" s="4"/>
      <c r="H150" s="36"/>
      <c r="I150" s="36">
        <f>-I130</f>
        <v>10</v>
      </c>
      <c r="J150" s="12"/>
    </row>
    <row r="151" spans="1:10" ht="12.75">
      <c r="A151" s="11"/>
      <c r="G151" s="4"/>
      <c r="H151" s="36"/>
      <c r="I151" s="36"/>
      <c r="J151" s="12"/>
    </row>
    <row r="152" spans="1:10" ht="15.75" customHeight="1">
      <c r="A152" s="18" t="s">
        <v>103</v>
      </c>
      <c r="B152" s="19"/>
      <c r="C152" s="19"/>
      <c r="D152" s="19"/>
      <c r="E152" s="19"/>
      <c r="F152" s="19"/>
      <c r="G152" s="19"/>
      <c r="H152" s="53"/>
      <c r="I152" s="53">
        <f>SUM(I149:I151)</f>
        <v>3557</v>
      </c>
      <c r="J152" s="12"/>
    </row>
    <row r="153" spans="1:10" ht="12.75">
      <c r="A153" s="22"/>
      <c r="B153" s="4"/>
      <c r="C153" s="4"/>
      <c r="D153" s="4"/>
      <c r="E153" s="4"/>
      <c r="F153" s="4"/>
      <c r="G153" s="4"/>
      <c r="H153" s="40"/>
      <c r="I153" s="40"/>
      <c r="J153" s="12"/>
    </row>
    <row r="154" spans="1:10" ht="15.75" customHeight="1">
      <c r="A154" s="20" t="s">
        <v>90</v>
      </c>
      <c r="G154" s="4"/>
      <c r="H154" s="36"/>
      <c r="I154" s="36"/>
      <c r="J154" s="12"/>
    </row>
    <row r="155" spans="1:10" ht="12.75">
      <c r="A155" s="10"/>
      <c r="G155" s="4"/>
      <c r="H155" s="36"/>
      <c r="I155" s="36"/>
      <c r="J155" s="12"/>
    </row>
    <row r="156" spans="1:10" ht="12.75">
      <c r="A156" s="11" t="s">
        <v>102</v>
      </c>
      <c r="G156" s="4"/>
      <c r="H156" s="36"/>
      <c r="I156" s="36">
        <v>-188</v>
      </c>
      <c r="J156" s="12"/>
    </row>
    <row r="157" spans="1:10" ht="12.75">
      <c r="A157" s="11" t="s">
        <v>169</v>
      </c>
      <c r="G157" s="4"/>
      <c r="H157" s="36"/>
      <c r="I157" s="36">
        <v>415</v>
      </c>
      <c r="J157" s="12"/>
    </row>
    <row r="158" spans="1:10" ht="12.75">
      <c r="A158" s="11" t="s">
        <v>195</v>
      </c>
      <c r="G158" s="4"/>
      <c r="H158" s="36"/>
      <c r="I158" s="36">
        <v>-532</v>
      </c>
      <c r="J158" s="12"/>
    </row>
    <row r="159" spans="1:10" ht="12.75">
      <c r="A159" s="11"/>
      <c r="G159" s="4"/>
      <c r="H159" s="36"/>
      <c r="I159" s="36"/>
      <c r="J159" s="12"/>
    </row>
    <row r="160" spans="1:10" ht="15.75" customHeight="1">
      <c r="A160" s="18" t="s">
        <v>108</v>
      </c>
      <c r="B160" s="23"/>
      <c r="C160" s="23"/>
      <c r="D160" s="23"/>
      <c r="E160" s="23"/>
      <c r="F160" s="23"/>
      <c r="G160" s="23"/>
      <c r="H160" s="24"/>
      <c r="I160" s="24">
        <f>SUM(I156:I158)</f>
        <v>-305</v>
      </c>
      <c r="J160" s="12"/>
    </row>
    <row r="161" spans="1:10" ht="12.75">
      <c r="A161" s="11"/>
      <c r="G161" s="4"/>
      <c r="H161" s="36"/>
      <c r="I161" s="36"/>
      <c r="J161" s="12"/>
    </row>
    <row r="162" spans="1:10" ht="15.75" customHeight="1">
      <c r="A162" s="10" t="s">
        <v>91</v>
      </c>
      <c r="G162" s="4"/>
      <c r="H162" s="40"/>
      <c r="I162" s="40">
        <f>+I146+I152+I160</f>
        <v>-4572</v>
      </c>
      <c r="J162" s="12"/>
    </row>
    <row r="163" spans="1:10" ht="15.75" customHeight="1">
      <c r="A163" s="11"/>
      <c r="G163" s="4"/>
      <c r="H163" s="36"/>
      <c r="I163" s="36"/>
      <c r="J163" s="12"/>
    </row>
    <row r="164" spans="1:10" ht="15.75" customHeight="1">
      <c r="A164" s="10" t="s">
        <v>193</v>
      </c>
      <c r="G164" s="4"/>
      <c r="H164" s="36"/>
      <c r="I164" s="36">
        <v>4701</v>
      </c>
      <c r="J164" s="12"/>
    </row>
    <row r="165" spans="1:10" ht="15.75" customHeight="1">
      <c r="A165" s="11"/>
      <c r="G165" s="4"/>
      <c r="H165" s="36"/>
      <c r="I165" s="36"/>
      <c r="J165" s="12"/>
    </row>
    <row r="166" spans="1:10" ht="15.75" customHeight="1" thickBot="1">
      <c r="A166" s="25" t="s">
        <v>187</v>
      </c>
      <c r="B166" s="26"/>
      <c r="C166" s="26"/>
      <c r="D166" s="26"/>
      <c r="E166" s="26"/>
      <c r="F166" s="26"/>
      <c r="G166" s="26"/>
      <c r="H166" s="54"/>
      <c r="I166" s="54">
        <f>SUM(I162:I164)</f>
        <v>129</v>
      </c>
      <c r="J166" s="12"/>
    </row>
    <row r="167" spans="1:10" ht="12.75">
      <c r="A167" s="10"/>
      <c r="G167" s="4"/>
      <c r="H167" s="40"/>
      <c r="I167" s="40"/>
      <c r="J167" s="12"/>
    </row>
    <row r="168" spans="1:10" ht="12.75">
      <c r="A168" s="11" t="s">
        <v>109</v>
      </c>
      <c r="G168" s="4"/>
      <c r="H168" s="36"/>
      <c r="I168" s="36"/>
      <c r="J168" s="12"/>
    </row>
    <row r="169" spans="1:10" ht="12.75">
      <c r="A169" s="11"/>
      <c r="G169" s="4"/>
      <c r="H169" s="36"/>
      <c r="I169" s="36"/>
      <c r="J169" s="12"/>
    </row>
    <row r="170" spans="1:10" ht="12.75">
      <c r="A170" s="11" t="s">
        <v>77</v>
      </c>
      <c r="G170" s="4"/>
      <c r="H170" s="36"/>
      <c r="I170" s="36">
        <v>738</v>
      </c>
      <c r="J170" s="12"/>
    </row>
    <row r="171" spans="1:10" ht="12.75">
      <c r="A171" s="11" t="s">
        <v>61</v>
      </c>
      <c r="G171" s="4"/>
      <c r="H171" s="36"/>
      <c r="I171" s="36">
        <v>1329</v>
      </c>
      <c r="J171" s="12"/>
    </row>
    <row r="172" spans="1:10" ht="12.75">
      <c r="A172" s="11" t="s">
        <v>64</v>
      </c>
      <c r="G172" s="4"/>
      <c r="H172" s="36"/>
      <c r="I172" s="36">
        <v>-1938</v>
      </c>
      <c r="J172" s="12"/>
    </row>
    <row r="173" spans="1:10" ht="15.75" customHeight="1" thickBot="1">
      <c r="A173" s="27" t="s">
        <v>110</v>
      </c>
      <c r="B173" s="26"/>
      <c r="C173" s="26"/>
      <c r="D173" s="26"/>
      <c r="E173" s="26"/>
      <c r="F173" s="26"/>
      <c r="G173" s="26"/>
      <c r="H173" s="54"/>
      <c r="I173" s="54">
        <f>SUM(I170:I172)</f>
        <v>129</v>
      </c>
      <c r="J173" s="12"/>
    </row>
    <row r="174" spans="7:10" ht="12.75">
      <c r="G174" s="4"/>
      <c r="H174" s="40"/>
      <c r="I174" s="12"/>
      <c r="J174" s="12"/>
    </row>
    <row r="175" spans="1:10" ht="12.75">
      <c r="A175" s="3"/>
      <c r="G175" s="4"/>
      <c r="H175" s="4"/>
      <c r="I175" s="12"/>
      <c r="J175" s="12"/>
    </row>
    <row r="176" spans="1:10" ht="12.75">
      <c r="A176" s="28" t="s">
        <v>140</v>
      </c>
      <c r="B176" s="29"/>
      <c r="C176" s="29"/>
      <c r="D176" s="29"/>
      <c r="E176" s="29"/>
      <c r="F176" s="29"/>
      <c r="G176" s="29"/>
      <c r="H176" s="29"/>
      <c r="I176" s="30"/>
      <c r="J176" s="9"/>
    </row>
    <row r="177" spans="1:10" ht="12.75">
      <c r="A177" s="28"/>
      <c r="B177" s="29"/>
      <c r="C177" s="29"/>
      <c r="D177" s="29"/>
      <c r="E177" s="29"/>
      <c r="F177" s="29"/>
      <c r="G177" s="29"/>
      <c r="H177" s="29"/>
      <c r="I177" s="30"/>
      <c r="J177" s="9"/>
    </row>
    <row r="178" spans="1:10" ht="12.75">
      <c r="A178" s="28"/>
      <c r="B178" s="29"/>
      <c r="C178" s="29"/>
      <c r="D178" s="29"/>
      <c r="E178" s="13" t="s">
        <v>92</v>
      </c>
      <c r="F178" s="13" t="s">
        <v>94</v>
      </c>
      <c r="G178" s="14" t="s">
        <v>170</v>
      </c>
      <c r="H178" s="30"/>
      <c r="J178" s="9"/>
    </row>
    <row r="179" spans="1:10" ht="12.75">
      <c r="A179" s="28"/>
      <c r="B179" s="29"/>
      <c r="C179" s="29"/>
      <c r="D179" s="29"/>
      <c r="E179" s="13" t="s">
        <v>93</v>
      </c>
      <c r="F179" s="13" t="s">
        <v>95</v>
      </c>
      <c r="G179" s="14" t="s">
        <v>171</v>
      </c>
      <c r="H179" s="14" t="s">
        <v>38</v>
      </c>
      <c r="J179" s="14"/>
    </row>
    <row r="180" spans="1:10" ht="12.75">
      <c r="A180" s="29"/>
      <c r="B180" s="29"/>
      <c r="C180" s="29"/>
      <c r="D180" s="29"/>
      <c r="E180" s="2" t="s">
        <v>7</v>
      </c>
      <c r="F180" s="2" t="s">
        <v>7</v>
      </c>
      <c r="G180" s="2" t="s">
        <v>7</v>
      </c>
      <c r="H180" s="2" t="s">
        <v>7</v>
      </c>
      <c r="J180" s="2"/>
    </row>
    <row r="181" spans="1:10" ht="12.75">
      <c r="A181" s="29"/>
      <c r="B181" s="29"/>
      <c r="C181" s="29"/>
      <c r="D181" s="29"/>
      <c r="E181" s="31"/>
      <c r="F181" s="31"/>
      <c r="G181" s="31"/>
      <c r="H181" s="31"/>
      <c r="J181" s="2"/>
    </row>
    <row r="182" spans="1:10" ht="12.75">
      <c r="A182" s="29" t="s">
        <v>189</v>
      </c>
      <c r="B182" s="29"/>
      <c r="C182" s="29"/>
      <c r="D182" s="29"/>
      <c r="E182" s="52">
        <v>119997</v>
      </c>
      <c r="F182" s="52">
        <v>1333</v>
      </c>
      <c r="G182" s="52">
        <v>-58320</v>
      </c>
      <c r="H182" s="52">
        <f>SUM(E182:G182)</f>
        <v>63010</v>
      </c>
      <c r="J182" s="55"/>
    </row>
    <row r="183" spans="1:10" ht="12.75">
      <c r="A183" s="29" t="s">
        <v>202</v>
      </c>
      <c r="B183" s="29"/>
      <c r="C183" s="29"/>
      <c r="D183" s="29"/>
      <c r="E183" s="52"/>
      <c r="F183" s="52"/>
      <c r="G183" s="52">
        <v>1020</v>
      </c>
      <c r="H183" s="52">
        <f>SUM(E183:G183)</f>
        <v>1020</v>
      </c>
      <c r="J183" s="55"/>
    </row>
    <row r="184" spans="1:10" ht="15.75" customHeight="1" thickBot="1">
      <c r="A184" s="32" t="s">
        <v>190</v>
      </c>
      <c r="B184" s="32"/>
      <c r="C184" s="32"/>
      <c r="D184" s="32"/>
      <c r="E184" s="56">
        <f>SUM(E182:E183)</f>
        <v>119997</v>
      </c>
      <c r="F184" s="56">
        <f>SUM(F182:F183)</f>
        <v>1333</v>
      </c>
      <c r="G184" s="56">
        <f>SUM(G182:G183)</f>
        <v>-57300</v>
      </c>
      <c r="H184" s="56">
        <f>SUM(H182:H183)</f>
        <v>64030</v>
      </c>
      <c r="J184" s="57"/>
    </row>
    <row r="185" spans="1:10" ht="15.75" customHeight="1">
      <c r="A185" s="33"/>
      <c r="B185" s="33"/>
      <c r="C185" s="33"/>
      <c r="D185" s="33"/>
      <c r="E185" s="58"/>
      <c r="F185" s="58"/>
      <c r="G185" s="58"/>
      <c r="H185" s="58"/>
      <c r="I185" s="58"/>
      <c r="J185" s="57"/>
    </row>
    <row r="186" spans="9:10" ht="12.75">
      <c r="I186" s="9"/>
      <c r="J186" s="12"/>
    </row>
    <row r="187" ht="12.75">
      <c r="A187" s="1" t="s">
        <v>80</v>
      </c>
    </row>
    <row r="189" spans="1:2" ht="12.75">
      <c r="A189">
        <v>1</v>
      </c>
      <c r="B189" t="s">
        <v>30</v>
      </c>
    </row>
    <row r="190" spans="1:2" ht="12.75">
      <c r="A190" t="s">
        <v>96</v>
      </c>
      <c r="B190" t="s">
        <v>68</v>
      </c>
    </row>
    <row r="192" spans="1:2" ht="12.75">
      <c r="A192">
        <v>2</v>
      </c>
      <c r="B192" t="s">
        <v>165</v>
      </c>
    </row>
    <row r="194" spans="1:2" ht="12.75">
      <c r="A194">
        <v>3</v>
      </c>
      <c r="B194" t="s">
        <v>71</v>
      </c>
    </row>
    <row r="196" spans="1:2" ht="12.75">
      <c r="A196">
        <v>4</v>
      </c>
      <c r="B196" t="s">
        <v>116</v>
      </c>
    </row>
    <row r="197" ht="12.75">
      <c r="B197" t="s">
        <v>115</v>
      </c>
    </row>
    <row r="199" spans="1:2" ht="12.75">
      <c r="A199">
        <v>5</v>
      </c>
      <c r="B199" t="s">
        <v>117</v>
      </c>
    </row>
    <row r="200" ht="12.75">
      <c r="B200" t="s">
        <v>118</v>
      </c>
    </row>
    <row r="201" ht="12.75">
      <c r="B201" t="s">
        <v>119</v>
      </c>
    </row>
    <row r="203" spans="1:2" ht="12.75">
      <c r="A203">
        <v>6</v>
      </c>
      <c r="B203" t="s">
        <v>173</v>
      </c>
    </row>
    <row r="204" ht="12.75">
      <c r="B204" t="s">
        <v>172</v>
      </c>
    </row>
    <row r="206" spans="1:2" ht="12.75">
      <c r="A206">
        <v>7</v>
      </c>
      <c r="B206" t="s">
        <v>44</v>
      </c>
    </row>
    <row r="208" spans="2:3" ht="12.75">
      <c r="B208" t="s">
        <v>31</v>
      </c>
      <c r="C208" t="s">
        <v>201</v>
      </c>
    </row>
    <row r="210" spans="1:2" ht="12.75">
      <c r="A210">
        <v>8</v>
      </c>
      <c r="B210" t="s">
        <v>37</v>
      </c>
    </row>
    <row r="211" spans="8:10" ht="12.75">
      <c r="H211" s="2"/>
      <c r="I211" s="2" t="s">
        <v>178</v>
      </c>
      <c r="J211" s="2" t="s">
        <v>38</v>
      </c>
    </row>
    <row r="212" spans="8:10" ht="12.75">
      <c r="H212" s="2"/>
      <c r="I212" s="2" t="s">
        <v>39</v>
      </c>
      <c r="J212" s="2" t="s">
        <v>40</v>
      </c>
    </row>
    <row r="213" spans="8:10" ht="12.75">
      <c r="H213" s="2" t="s">
        <v>47</v>
      </c>
      <c r="I213" s="2" t="s">
        <v>14</v>
      </c>
      <c r="J213" s="2" t="s">
        <v>41</v>
      </c>
    </row>
    <row r="214" spans="8:10" ht="12.75">
      <c r="H214" s="2" t="s">
        <v>7</v>
      </c>
      <c r="I214" s="2" t="s">
        <v>7</v>
      </c>
      <c r="J214" s="2" t="s">
        <v>7</v>
      </c>
    </row>
    <row r="216" spans="3:10" ht="12.75">
      <c r="C216" s="7" t="s">
        <v>42</v>
      </c>
      <c r="D216" s="7"/>
      <c r="E216" s="7"/>
      <c r="F216" s="7"/>
      <c r="G216" s="7"/>
      <c r="H216" s="63">
        <v>9600</v>
      </c>
      <c r="I216" s="63">
        <v>699</v>
      </c>
      <c r="J216" s="63">
        <v>36060</v>
      </c>
    </row>
    <row r="217" spans="3:10" ht="12.75">
      <c r="C217" s="7" t="s">
        <v>174</v>
      </c>
      <c r="D217" s="7"/>
      <c r="E217" s="7"/>
      <c r="F217" s="7"/>
      <c r="G217" s="7"/>
      <c r="H217" s="63">
        <v>2569</v>
      </c>
      <c r="I217" s="63">
        <v>421</v>
      </c>
      <c r="J217" s="63">
        <v>70282</v>
      </c>
    </row>
    <row r="218" spans="3:10" ht="12.75">
      <c r="C218" s="7" t="s">
        <v>73</v>
      </c>
      <c r="D218" s="7"/>
      <c r="E218" s="7"/>
      <c r="F218" s="7"/>
      <c r="G218" s="7"/>
      <c r="H218" s="63">
        <v>1107</v>
      </c>
      <c r="I218" s="63">
        <v>72</v>
      </c>
      <c r="J218" s="63">
        <v>3724</v>
      </c>
    </row>
    <row r="219" spans="3:10" ht="12.75">
      <c r="C219" s="7"/>
      <c r="D219" s="7"/>
      <c r="E219" s="7"/>
      <c r="F219" s="7"/>
      <c r="G219" s="7"/>
      <c r="H219" s="24">
        <f>SUM(H216:H218)</f>
        <v>13276</v>
      </c>
      <c r="I219" s="24">
        <f>SUM(I216:I218)</f>
        <v>1192</v>
      </c>
      <c r="J219" s="24">
        <f>SUM(J216:J218)</f>
        <v>110066</v>
      </c>
    </row>
    <row r="220" spans="3:10" ht="12.75">
      <c r="C220" s="7"/>
      <c r="D220" s="7"/>
      <c r="E220" s="7"/>
      <c r="F220" s="7"/>
      <c r="G220" s="7"/>
      <c r="H220" s="7"/>
      <c r="I220" s="7"/>
      <c r="J220" s="7"/>
    </row>
    <row r="221" spans="1:2" ht="12.75">
      <c r="A221">
        <v>9</v>
      </c>
      <c r="B221" t="s">
        <v>166</v>
      </c>
    </row>
    <row r="222" ht="12.75">
      <c r="B222" t="s">
        <v>120</v>
      </c>
    </row>
    <row r="224" spans="1:2" ht="12.75">
      <c r="A224">
        <v>10</v>
      </c>
      <c r="B224" t="s">
        <v>121</v>
      </c>
    </row>
    <row r="225" ht="12.75">
      <c r="B225" t="s">
        <v>122</v>
      </c>
    </row>
    <row r="227" spans="1:2" ht="12.75">
      <c r="A227">
        <v>11</v>
      </c>
      <c r="B227" t="s">
        <v>123</v>
      </c>
    </row>
    <row r="228" ht="12.75">
      <c r="B228" t="s">
        <v>124</v>
      </c>
    </row>
    <row r="229" ht="12.75">
      <c r="B229" t="s">
        <v>125</v>
      </c>
    </row>
    <row r="231" spans="1:2" ht="12.75">
      <c r="A231">
        <v>12</v>
      </c>
      <c r="B231" t="s">
        <v>126</v>
      </c>
    </row>
    <row r="232" ht="12.75">
      <c r="B232" t="s">
        <v>70</v>
      </c>
    </row>
    <row r="233" ht="12.75">
      <c r="B233" t="s">
        <v>111</v>
      </c>
    </row>
    <row r="235" spans="1:2" ht="12.75">
      <c r="A235">
        <v>13</v>
      </c>
      <c r="B235" t="s">
        <v>74</v>
      </c>
    </row>
    <row r="236" ht="12.75">
      <c r="B236" t="s">
        <v>175</v>
      </c>
    </row>
    <row r="238" spans="1:2" ht="12.75">
      <c r="A238">
        <v>14</v>
      </c>
      <c r="B238" t="s">
        <v>128</v>
      </c>
    </row>
    <row r="239" ht="12.75">
      <c r="B239" t="s">
        <v>127</v>
      </c>
    </row>
    <row r="241" spans="1:2" ht="12.75">
      <c r="A241">
        <v>15</v>
      </c>
      <c r="B241" t="s">
        <v>34</v>
      </c>
    </row>
    <row r="243" spans="2:3" ht="12.75">
      <c r="B243" t="s">
        <v>31</v>
      </c>
      <c r="C243" t="s">
        <v>129</v>
      </c>
    </row>
    <row r="244" ht="12.75">
      <c r="C244" t="s">
        <v>130</v>
      </c>
    </row>
    <row r="246" spans="2:3" ht="12.75">
      <c r="B246" t="s">
        <v>32</v>
      </c>
      <c r="C246" t="s">
        <v>131</v>
      </c>
    </row>
    <row r="248" ht="12.75">
      <c r="C248" t="s">
        <v>78</v>
      </c>
    </row>
    <row r="250" ht="12.75">
      <c r="C250" t="s">
        <v>79</v>
      </c>
    </row>
    <row r="252" ht="12.75">
      <c r="C252" t="s">
        <v>176</v>
      </c>
    </row>
    <row r="254" spans="1:3" ht="12.75">
      <c r="A254">
        <v>16</v>
      </c>
      <c r="B254" t="s">
        <v>69</v>
      </c>
      <c r="C254" t="s">
        <v>132</v>
      </c>
    </row>
    <row r="256" spans="2:3" ht="12.75">
      <c r="B256" t="s">
        <v>32</v>
      </c>
      <c r="C256" t="s">
        <v>133</v>
      </c>
    </row>
    <row r="258" spans="1:2" ht="12.75">
      <c r="A258">
        <v>17</v>
      </c>
      <c r="B258" t="s">
        <v>35</v>
      </c>
    </row>
    <row r="260" spans="1:7" ht="12.75">
      <c r="A260" s="7"/>
      <c r="B260" s="7" t="s">
        <v>31</v>
      </c>
      <c r="C260" s="7" t="s">
        <v>205</v>
      </c>
      <c r="D260" s="7"/>
      <c r="E260" s="7"/>
      <c r="F260" s="7"/>
      <c r="G260" s="7"/>
    </row>
    <row r="261" spans="1:7" ht="12.75">
      <c r="A261" s="7"/>
      <c r="B261" s="7"/>
      <c r="C261" s="7" t="s">
        <v>177</v>
      </c>
      <c r="D261" s="7"/>
      <c r="E261" s="7"/>
      <c r="F261" s="7"/>
      <c r="G261" s="7"/>
    </row>
    <row r="262" spans="1:7" ht="12.75">
      <c r="A262" s="7"/>
      <c r="B262" s="7"/>
      <c r="C262" s="7"/>
      <c r="D262" s="7"/>
      <c r="E262" s="7"/>
      <c r="F262" s="7"/>
      <c r="G262" s="7"/>
    </row>
    <row r="263" spans="1:7" ht="12.75">
      <c r="A263" s="7"/>
      <c r="B263" s="7" t="s">
        <v>32</v>
      </c>
      <c r="C263" s="7" t="s">
        <v>204</v>
      </c>
      <c r="D263" s="7"/>
      <c r="E263" s="7"/>
      <c r="F263" s="7"/>
      <c r="G263" s="7"/>
    </row>
    <row r="264" spans="1:7" ht="12.75">
      <c r="A264" s="7"/>
      <c r="B264" s="7"/>
      <c r="C264" s="7" t="s">
        <v>203</v>
      </c>
      <c r="D264" s="7"/>
      <c r="E264" s="7"/>
      <c r="F264" s="7"/>
      <c r="G264" s="7"/>
    </row>
    <row r="265" spans="1:7" ht="12.75">
      <c r="A265" s="7"/>
      <c r="B265" s="7"/>
      <c r="C265" s="7"/>
      <c r="D265" s="7"/>
      <c r="E265" s="7"/>
      <c r="F265" s="7"/>
      <c r="G265" s="7"/>
    </row>
    <row r="266" spans="1:7" ht="12.75">
      <c r="A266" s="7"/>
      <c r="B266" s="7" t="s">
        <v>33</v>
      </c>
      <c r="C266" s="7" t="s">
        <v>36</v>
      </c>
      <c r="D266" s="7"/>
      <c r="E266" s="7"/>
      <c r="F266" s="7"/>
      <c r="G266" s="7"/>
    </row>
    <row r="268" spans="1:2" ht="12.75">
      <c r="A268">
        <v>18</v>
      </c>
      <c r="B268" t="s">
        <v>72</v>
      </c>
    </row>
    <row r="270" spans="1:2" ht="12.75">
      <c r="A270">
        <v>19</v>
      </c>
      <c r="B270" t="s">
        <v>134</v>
      </c>
    </row>
    <row r="272" spans="1:10" ht="12.75">
      <c r="A272">
        <v>20</v>
      </c>
      <c r="B272" s="5" t="s">
        <v>197</v>
      </c>
      <c r="H272" s="40"/>
      <c r="I272" s="40"/>
      <c r="J272" s="40"/>
    </row>
    <row r="273" spans="2:10" ht="12.75">
      <c r="B273" s="5" t="s">
        <v>198</v>
      </c>
      <c r="H273" s="40"/>
      <c r="I273" s="40"/>
      <c r="J273" s="40"/>
    </row>
    <row r="274" spans="2:10" ht="12.75">
      <c r="B274" s="5"/>
      <c r="H274" s="40"/>
      <c r="I274" s="40"/>
      <c r="J274" s="40"/>
    </row>
    <row r="275" spans="2:10" ht="12.75">
      <c r="B275" s="7" t="s">
        <v>211</v>
      </c>
      <c r="C275" s="7"/>
      <c r="D275" s="7"/>
      <c r="E275" s="7"/>
      <c r="F275" s="7"/>
      <c r="G275" s="7"/>
      <c r="H275" s="64"/>
      <c r="I275" s="64"/>
      <c r="J275" s="64"/>
    </row>
    <row r="276" spans="2:10" ht="12.75">
      <c r="B276" s="7" t="s">
        <v>206</v>
      </c>
      <c r="C276" s="7"/>
      <c r="D276" s="7"/>
      <c r="E276" s="7"/>
      <c r="F276" s="7"/>
      <c r="G276" s="7"/>
      <c r="H276" s="64"/>
      <c r="I276" s="64"/>
      <c r="J276" s="64"/>
    </row>
    <row r="277" spans="2:10" ht="12.75">
      <c r="B277" s="7" t="s">
        <v>209</v>
      </c>
      <c r="C277" s="7"/>
      <c r="D277" s="7"/>
      <c r="E277" s="7"/>
      <c r="F277" s="7"/>
      <c r="G277" s="7"/>
      <c r="H277" s="64"/>
      <c r="I277" s="64"/>
      <c r="J277" s="64"/>
    </row>
    <row r="278" spans="2:10" ht="12.75">
      <c r="B278" s="7" t="s">
        <v>214</v>
      </c>
      <c r="C278" s="7"/>
      <c r="D278" s="7"/>
      <c r="E278" s="7"/>
      <c r="F278" s="7"/>
      <c r="G278" s="7"/>
      <c r="H278" s="64"/>
      <c r="I278" s="64"/>
      <c r="J278" s="64"/>
    </row>
    <row r="279" spans="2:10" ht="12.75">
      <c r="B279" s="7" t="s">
        <v>213</v>
      </c>
      <c r="C279" s="7"/>
      <c r="D279" s="7"/>
      <c r="E279" s="7"/>
      <c r="F279" s="7"/>
      <c r="G279" s="7"/>
      <c r="H279" s="64"/>
      <c r="I279" s="64"/>
      <c r="J279" s="64"/>
    </row>
    <row r="280" spans="2:10" ht="12.75">
      <c r="B280" s="7"/>
      <c r="C280" s="7"/>
      <c r="D280" s="7"/>
      <c r="E280" s="7"/>
      <c r="F280" s="7"/>
      <c r="G280" s="7"/>
      <c r="H280" s="64"/>
      <c r="I280" s="64"/>
      <c r="J280" s="64"/>
    </row>
    <row r="281" spans="1:2" ht="12.75">
      <c r="A281">
        <v>21</v>
      </c>
      <c r="B281" s="5" t="s">
        <v>135</v>
      </c>
    </row>
    <row r="282" ht="12.75">
      <c r="B282" s="5" t="s">
        <v>199</v>
      </c>
    </row>
    <row r="283" ht="12.75">
      <c r="B283" s="5" t="s">
        <v>200</v>
      </c>
    </row>
    <row r="284" ht="12.75">
      <c r="B284" s="5"/>
    </row>
    <row r="285" spans="2:10" ht="12.75">
      <c r="B285" s="7" t="s">
        <v>212</v>
      </c>
      <c r="C285" s="7"/>
      <c r="D285" s="7"/>
      <c r="E285" s="7"/>
      <c r="F285" s="7"/>
      <c r="G285" s="7"/>
      <c r="H285" s="7"/>
      <c r="I285" s="7"/>
      <c r="J285" s="7"/>
    </row>
    <row r="286" spans="2:10" ht="12.75">
      <c r="B286" s="7" t="s">
        <v>207</v>
      </c>
      <c r="C286" s="7"/>
      <c r="D286" s="7"/>
      <c r="E286" s="7"/>
      <c r="F286" s="7"/>
      <c r="G286" s="7"/>
      <c r="H286" s="7"/>
      <c r="I286" s="7"/>
      <c r="J286" s="7"/>
    </row>
    <row r="287" spans="2:10" ht="12.75">
      <c r="B287" s="7" t="s">
        <v>216</v>
      </c>
      <c r="C287" s="7"/>
      <c r="D287" s="7"/>
      <c r="E287" s="7"/>
      <c r="F287" s="7"/>
      <c r="G287" s="7"/>
      <c r="H287" s="7"/>
      <c r="I287" s="7"/>
      <c r="J287" s="7"/>
    </row>
    <row r="288" ht="12.75">
      <c r="B288" t="s">
        <v>217</v>
      </c>
    </row>
    <row r="289" ht="12.75">
      <c r="B289" t="s">
        <v>215</v>
      </c>
    </row>
    <row r="291" spans="1:2" ht="12.75">
      <c r="A291">
        <v>22</v>
      </c>
      <c r="B291" s="5" t="s">
        <v>45</v>
      </c>
    </row>
    <row r="292" spans="2:10" ht="12.75">
      <c r="B292" s="35"/>
      <c r="C292" s="29"/>
      <c r="D292" s="29"/>
      <c r="E292" s="29"/>
      <c r="F292" s="29"/>
      <c r="G292" s="29"/>
      <c r="H292" s="29"/>
      <c r="I292" s="29"/>
      <c r="J292" s="29"/>
    </row>
    <row r="293" spans="2:10" ht="12.75">
      <c r="B293" s="35" t="s">
        <v>208</v>
      </c>
      <c r="C293" s="29"/>
      <c r="D293" s="29"/>
      <c r="E293" s="29"/>
      <c r="F293" s="29"/>
      <c r="G293" s="29"/>
      <c r="H293" s="29"/>
      <c r="I293" s="29"/>
      <c r="J293" s="29"/>
    </row>
    <row r="294" ht="12.75">
      <c r="B294" s="7" t="s">
        <v>210</v>
      </c>
    </row>
    <row r="295" ht="12.75">
      <c r="B295" s="7" t="s">
        <v>182</v>
      </c>
    </row>
    <row r="296" ht="12.75">
      <c r="B296" s="7"/>
    </row>
    <row r="297" spans="1:2" ht="12.75">
      <c r="A297">
        <v>23</v>
      </c>
      <c r="B297" t="s">
        <v>43</v>
      </c>
    </row>
    <row r="299" spans="2:3" ht="12.75">
      <c r="B299" t="s">
        <v>31</v>
      </c>
      <c r="C299" t="s">
        <v>137</v>
      </c>
    </row>
    <row r="300" ht="12.75">
      <c r="C300" t="s">
        <v>136</v>
      </c>
    </row>
    <row r="302" spans="2:3" ht="12.75">
      <c r="B302" t="s">
        <v>32</v>
      </c>
      <c r="C302" t="s">
        <v>46</v>
      </c>
    </row>
    <row r="304" spans="1:2" ht="12.75">
      <c r="A304">
        <v>24</v>
      </c>
      <c r="B304" t="s">
        <v>97</v>
      </c>
    </row>
    <row r="306" spans="2:3" ht="12.75">
      <c r="B306" t="s">
        <v>69</v>
      </c>
      <c r="C306" t="s">
        <v>112</v>
      </c>
    </row>
    <row r="307" ht="12.75">
      <c r="C307" t="s">
        <v>113</v>
      </c>
    </row>
    <row r="309" spans="2:3" ht="12.75">
      <c r="B309" t="s">
        <v>98</v>
      </c>
      <c r="C309" t="s">
        <v>99</v>
      </c>
    </row>
    <row r="310" ht="12.75">
      <c r="C310" t="s">
        <v>114</v>
      </c>
    </row>
  </sheetData>
  <printOptions/>
  <pageMargins left="0.5" right="0.5" top="0.5" bottom="0.5" header="0.5" footer="0.5"/>
  <pageSetup horizontalDpi="180" verticalDpi="180" orientation="portrait" paperSize="9" scale="84" r:id="rId1"/>
  <rowBreaks count="4" manualBreakCount="4">
    <brk id="62" max="11" man="1"/>
    <brk id="118" max="11" man="1"/>
    <brk id="185" max="11" man="1"/>
    <brk id="25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TASJA SDN BHD </cp:lastModifiedBy>
  <cp:lastPrinted>2004-05-28T08:02:39Z</cp:lastPrinted>
  <dcterms:created xsi:type="dcterms:W3CDTF">1999-11-15T01:55:50Z</dcterms:created>
  <dcterms:modified xsi:type="dcterms:W3CDTF">2004-05-28T08:08:19Z</dcterms:modified>
  <cp:category/>
  <cp:version/>
  <cp:contentType/>
  <cp:contentStatus/>
</cp:coreProperties>
</file>